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8520" activeTab="0"/>
  </bookViews>
  <sheets>
    <sheet name="2010" sheetId="1" r:id="rId1"/>
    <sheet name="Лист1" sheetId="2" r:id="rId2"/>
  </sheets>
  <definedNames>
    <definedName name="_xlnm.Print_Area" localSheetId="0">'2010'!$A$1:$D$81</definedName>
  </definedNames>
  <calcPr fullCalcOnLoad="1"/>
</workbook>
</file>

<file path=xl/sharedStrings.xml><?xml version="1.0" encoding="utf-8"?>
<sst xmlns="http://schemas.openxmlformats.org/spreadsheetml/2006/main" count="119" uniqueCount="96">
  <si>
    <t>ОТЧЕТ</t>
  </si>
  <si>
    <t xml:space="preserve">перед собственниками помещений в жилом многоквартирном доме, </t>
  </si>
  <si>
    <t>о выполнении условий договора управления за период:</t>
  </si>
  <si>
    <t>I. Общие сведения о многоквартирном доме</t>
  </si>
  <si>
    <t>5. Площадь:</t>
  </si>
  <si>
    <t xml:space="preserve"> II. Начисления и оплата</t>
  </si>
  <si>
    <t>№</t>
  </si>
  <si>
    <t>Показатели</t>
  </si>
  <si>
    <t>Сумма, руб.</t>
  </si>
  <si>
    <t>1.</t>
  </si>
  <si>
    <t>Задолженность на начало периода</t>
  </si>
  <si>
    <t>2.</t>
  </si>
  <si>
    <t>2.1.</t>
  </si>
  <si>
    <t>в том числе:
содержание и ремонт жилья</t>
  </si>
  <si>
    <t>2.2.</t>
  </si>
  <si>
    <t>отопление</t>
  </si>
  <si>
    <t>2.3.</t>
  </si>
  <si>
    <t>горячее водоснабжение</t>
  </si>
  <si>
    <t>2.4.</t>
  </si>
  <si>
    <t>3.</t>
  </si>
  <si>
    <t>4.</t>
  </si>
  <si>
    <t>Процент сбора (стр.3/стр.2*100)</t>
  </si>
  <si>
    <t>5.</t>
  </si>
  <si>
    <t>Задолженность на конец периода (стр.1+стр.2-стр.3), всего</t>
  </si>
  <si>
    <t>6.</t>
  </si>
  <si>
    <t>III. Расходование средств</t>
  </si>
  <si>
    <t>Израсходовано средств за отчетный период, всего</t>
  </si>
  <si>
    <t>1.1.</t>
  </si>
  <si>
    <t>1.2.</t>
  </si>
  <si>
    <t>1.3.</t>
  </si>
  <si>
    <t>1.4.</t>
  </si>
  <si>
    <t>IV. Расходование средств на содержание и ремонт жилья</t>
  </si>
  <si>
    <t>Расходы по управлению многоквартирным домом</t>
  </si>
  <si>
    <t>Расходы на расчетно-кассовое обслуживание</t>
  </si>
  <si>
    <t>Сбор и вывоз ТБО</t>
  </si>
  <si>
    <t>Утилизация ТБО</t>
  </si>
  <si>
    <t>7.</t>
  </si>
  <si>
    <t>Расходы на благоустройство и обеспечение санитарного состояния жилых зданий и придомовой территории, в т.ч.</t>
  </si>
  <si>
    <t>7.1.</t>
  </si>
  <si>
    <t>Уборка мест общего пользования</t>
  </si>
  <si>
    <t>7.2.</t>
  </si>
  <si>
    <t xml:space="preserve">Уборка придомовой территории </t>
  </si>
  <si>
    <t>7.3.</t>
  </si>
  <si>
    <t>7.4.</t>
  </si>
  <si>
    <t>7.5.</t>
  </si>
  <si>
    <t>7.6.</t>
  </si>
  <si>
    <t>Услуги дезостанции</t>
  </si>
  <si>
    <t>8.</t>
  </si>
  <si>
    <t>Содержание, техническое обслуживание и текущий ремонт внутридомого инженерного оборудования и конструктивных элементов здания, в т.ч.</t>
  </si>
  <si>
    <t>8.1.</t>
  </si>
  <si>
    <t>Техническое обслуживание внутридомового газового оборудования и ремонт общедомовых газопроводов</t>
  </si>
  <si>
    <t>8.2.</t>
  </si>
  <si>
    <t>Техническое обслуживание и текущий ремонт лифтов</t>
  </si>
  <si>
    <t>8.3.</t>
  </si>
  <si>
    <t>Техническое освидетельствование лифтов, страхование лифтов</t>
  </si>
  <si>
    <t>8.4.</t>
  </si>
  <si>
    <t>8.5.</t>
  </si>
  <si>
    <t xml:space="preserve">V. Выполненные работы по техническому обслуживанию и текущему ремонту внутридомового инженерного оборудования и конструктивных элементов здания </t>
  </si>
  <si>
    <t>Наименование работ, объем</t>
  </si>
  <si>
    <t>ООО "Север"</t>
  </si>
  <si>
    <t>2.5.</t>
  </si>
  <si>
    <t>2.6.</t>
  </si>
  <si>
    <t>Электроэнергия д.</t>
  </si>
  <si>
    <t>Электроэнергия н.</t>
  </si>
  <si>
    <t>Остаток неизрасходованных средств (+), перерасход средств (-) по результатам выполненных работ за 2012 год</t>
  </si>
  <si>
    <t>1.5.</t>
  </si>
  <si>
    <t>1.6.</t>
  </si>
  <si>
    <t>8.6.</t>
  </si>
  <si>
    <t>Диспетчеризация лифтов</t>
  </si>
  <si>
    <t>Обслуживание контейнерной площадки</t>
  </si>
  <si>
    <t>1. Адрес многоквартирного дома:Ленинградская область, Всеволожский район, д.Старая, ул. Г.Чоглокова, д.5</t>
  </si>
  <si>
    <t>Благоустройство внутридворовой территории детской площадки</t>
  </si>
  <si>
    <t>Комплекс работ по устройству отмостки,входных площадок подъездов</t>
  </si>
  <si>
    <t>расположенном по адресу: Ленинградская область, Всеволожский район, д.Старая, ул. Г.Чоглокова, д.5</t>
  </si>
  <si>
    <t>Обслуживание домофонии, видеонаблюдения</t>
  </si>
  <si>
    <t>Аварийно-диспетчерское обслуживание</t>
  </si>
  <si>
    <t>8.7.</t>
  </si>
  <si>
    <t>Благоустройство придомовой территории</t>
  </si>
  <si>
    <t>Текущий ремонт и содержание внутридомого инженерного оборудования и конструктивных элементов здания, аварийное обслуживание внутридомого инженерного оборудования и конструктивных элементов здания</t>
  </si>
  <si>
    <t>Техническое обслуживание , содержание и технический ремонт насосных станций,ИТП</t>
  </si>
  <si>
    <t>А.В. Ивчук</t>
  </si>
  <si>
    <t>ТВ</t>
  </si>
  <si>
    <r>
      <t xml:space="preserve">4. Количество квартир:  </t>
    </r>
    <r>
      <rPr>
        <b/>
        <sz val="10"/>
        <rFont val="Arial Cyr"/>
        <family val="0"/>
      </rPr>
      <t xml:space="preserve"> 162</t>
    </r>
  </si>
  <si>
    <r>
      <t>а) жилых помещений (общая площадь квартир):</t>
    </r>
    <r>
      <rPr>
        <b/>
        <sz val="10"/>
        <rFont val="Arial Cyr"/>
        <family val="0"/>
      </rPr>
      <t xml:space="preserve"> 8049,50</t>
    </r>
    <r>
      <rPr>
        <sz val="10"/>
        <rFont val="Arial Cyr"/>
        <family val="0"/>
      </rPr>
      <t xml:space="preserve"> кв.м.</t>
    </r>
  </si>
  <si>
    <r>
      <t xml:space="preserve">б) нежилых помещений: </t>
    </r>
    <r>
      <rPr>
        <b/>
        <sz val="10"/>
        <rFont val="Arial Cyr"/>
        <family val="0"/>
      </rPr>
      <t>2734,80</t>
    </r>
    <r>
      <rPr>
        <sz val="10"/>
        <rFont val="Arial Cyr"/>
        <family val="0"/>
      </rPr>
      <t xml:space="preserve"> кв.м</t>
    </r>
  </si>
  <si>
    <t>Электроэнергия МОП</t>
  </si>
  <si>
    <t>Генеральный директор</t>
  </si>
  <si>
    <r>
      <t xml:space="preserve">2. Год постройки:  </t>
    </r>
    <r>
      <rPr>
        <b/>
        <sz val="10"/>
        <rFont val="Arial Cyr"/>
        <family val="0"/>
      </rPr>
      <t>2012</t>
    </r>
  </si>
  <si>
    <r>
      <t xml:space="preserve">3. Количество этажей:  </t>
    </r>
    <r>
      <rPr>
        <b/>
        <sz val="10"/>
        <rFont val="Arial Cyr"/>
        <family val="0"/>
      </rPr>
      <t>9</t>
    </r>
  </si>
  <si>
    <t>Начислено собственникам по квитанциям, всего</t>
  </si>
  <si>
    <t>Поступила оплата от собственников</t>
  </si>
  <si>
    <t xml:space="preserve">холодное водоснабжение </t>
  </si>
  <si>
    <t>канализация ХВС и ГВС</t>
  </si>
  <si>
    <t>2.7.</t>
  </si>
  <si>
    <t>1.7.</t>
  </si>
  <si>
    <t>с 01.04.2012г. по 31.12.2012г.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</si>
</sst>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 wrapText="1"/>
    </xf>
    <xf numFmtId="4" fontId="4" fillId="0" borderId="10" xfId="0" applyNumberFormat="1" applyFont="1" applyBorder="1" applyAlignment="1" quotePrefix="1">
      <alignment vertical="justify" wrapText="1"/>
    </xf>
    <xf numFmtId="0" fontId="5" fillId="0" borderId="10" xfId="0" applyFont="1" applyBorder="1" applyAlignment="1">
      <alignment vertical="justify" wrapText="1"/>
    </xf>
    <xf numFmtId="4" fontId="5" fillId="0" borderId="10" xfId="0" applyNumberFormat="1" applyFont="1" applyBorder="1" applyAlignment="1">
      <alignment vertical="justify" wrapText="1"/>
    </xf>
    <xf numFmtId="4" fontId="6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vertical="justify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" fontId="0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 quotePrefix="1">
      <alignment vertical="justify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justify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37">
      <selection activeCell="E51" sqref="E51"/>
    </sheetView>
  </sheetViews>
  <sheetFormatPr defaultColWidth="9.00390625" defaultRowHeight="12.75"/>
  <cols>
    <col min="1" max="1" width="7.25390625" style="13" customWidth="1"/>
    <col min="2" max="2" width="67.625" style="12" customWidth="1"/>
    <col min="3" max="3" width="16.00390625" style="12" customWidth="1"/>
    <col min="4" max="4" width="12.25390625" style="0" customWidth="1"/>
  </cols>
  <sheetData>
    <row r="1" spans="1:3" ht="13.5" customHeight="1">
      <c r="A1" s="39" t="s">
        <v>0</v>
      </c>
      <c r="B1" s="39"/>
      <c r="C1" s="39"/>
    </row>
    <row r="2" spans="1:3" ht="13.5" customHeight="1">
      <c r="A2" s="39" t="s">
        <v>59</v>
      </c>
      <c r="B2" s="39"/>
      <c r="C2" s="39"/>
    </row>
    <row r="3" spans="1:3" ht="13.5" customHeight="1">
      <c r="A3" s="39" t="s">
        <v>1</v>
      </c>
      <c r="B3" s="39"/>
      <c r="C3" s="39"/>
    </row>
    <row r="4" spans="1:3" ht="23.25" customHeight="1">
      <c r="A4" s="40" t="s">
        <v>73</v>
      </c>
      <c r="B4" s="41"/>
      <c r="C4" s="41"/>
    </row>
    <row r="5" spans="1:3" ht="13.5" customHeight="1">
      <c r="A5" s="39" t="s">
        <v>2</v>
      </c>
      <c r="B5" s="39"/>
      <c r="C5" s="39"/>
    </row>
    <row r="6" spans="1:3" ht="13.5" customHeight="1">
      <c r="A6" s="43" t="s">
        <v>95</v>
      </c>
      <c r="B6" s="43"/>
      <c r="C6" s="43"/>
    </row>
    <row r="8" s="12" customFormat="1" ht="12.75">
      <c r="A8" s="1" t="s">
        <v>3</v>
      </c>
    </row>
    <row r="10" s="12" customFormat="1" ht="12.75">
      <c r="A10" s="13" t="s">
        <v>70</v>
      </c>
    </row>
    <row r="11" s="12" customFormat="1" ht="12.75">
      <c r="A11" s="13" t="s">
        <v>87</v>
      </c>
    </row>
    <row r="12" s="12" customFormat="1" ht="12.75">
      <c r="A12" s="13" t="s">
        <v>88</v>
      </c>
    </row>
    <row r="13" s="12" customFormat="1" ht="12.75">
      <c r="A13" s="13" t="s">
        <v>82</v>
      </c>
    </row>
    <row r="14" s="12" customFormat="1" ht="12.75">
      <c r="A14" s="13" t="s">
        <v>4</v>
      </c>
    </row>
    <row r="15" s="12" customFormat="1" ht="12.75">
      <c r="A15" s="13" t="s">
        <v>83</v>
      </c>
    </row>
    <row r="16" s="12" customFormat="1" ht="12.75">
      <c r="A16" s="13" t="s">
        <v>84</v>
      </c>
    </row>
    <row r="18" ht="12.75">
      <c r="A18" s="1" t="s">
        <v>5</v>
      </c>
    </row>
    <row r="20" spans="1:3" s="12" customFormat="1" ht="12.75">
      <c r="A20" s="20" t="s">
        <v>6</v>
      </c>
      <c r="B20" s="20" t="s">
        <v>7</v>
      </c>
      <c r="C20" s="20" t="s">
        <v>8</v>
      </c>
    </row>
    <row r="21" spans="1:3" ht="12.75">
      <c r="A21" s="2" t="s">
        <v>9</v>
      </c>
      <c r="B21" s="3" t="s">
        <v>10</v>
      </c>
      <c r="C21" s="4"/>
    </row>
    <row r="22" spans="1:3" s="12" customFormat="1" ht="12.75">
      <c r="A22" s="2" t="s">
        <v>11</v>
      </c>
      <c r="B22" s="3" t="s">
        <v>89</v>
      </c>
      <c r="C22" s="4">
        <f>C23+C24+C25+C27+C28+C29+C26</f>
        <v>4846205.279999999</v>
      </c>
    </row>
    <row r="23" spans="1:3" s="12" customFormat="1" ht="25.5">
      <c r="A23" s="18" t="s">
        <v>12</v>
      </c>
      <c r="B23" s="21" t="s">
        <v>13</v>
      </c>
      <c r="C23" s="11">
        <v>2048489.45</v>
      </c>
    </row>
    <row r="24" spans="1:3" ht="12.75">
      <c r="A24" s="18" t="s">
        <v>14</v>
      </c>
      <c r="B24" s="19" t="s">
        <v>15</v>
      </c>
      <c r="C24" s="11">
        <v>1475989.78</v>
      </c>
    </row>
    <row r="25" spans="1:3" ht="12.75">
      <c r="A25" s="18" t="s">
        <v>16</v>
      </c>
      <c r="B25" s="19" t="s">
        <v>17</v>
      </c>
      <c r="C25" s="11">
        <v>157462.54</v>
      </c>
    </row>
    <row r="26" spans="1:3" ht="12.75">
      <c r="A26" s="18" t="s">
        <v>18</v>
      </c>
      <c r="B26" s="19" t="s">
        <v>91</v>
      </c>
      <c r="C26" s="11">
        <v>353700.31</v>
      </c>
    </row>
    <row r="27" spans="1:3" ht="12.75">
      <c r="A27" s="18" t="s">
        <v>60</v>
      </c>
      <c r="B27" s="19" t="s">
        <v>92</v>
      </c>
      <c r="C27" s="11">
        <v>323902.46</v>
      </c>
    </row>
    <row r="28" spans="1:3" ht="12.75">
      <c r="A28" s="18" t="s">
        <v>61</v>
      </c>
      <c r="B28" s="19" t="s">
        <v>62</v>
      </c>
      <c r="C28" s="11">
        <v>392266.23</v>
      </c>
    </row>
    <row r="29" spans="1:3" ht="12.75">
      <c r="A29" s="18" t="s">
        <v>93</v>
      </c>
      <c r="B29" s="19" t="s">
        <v>63</v>
      </c>
      <c r="C29" s="11">
        <v>94394.51</v>
      </c>
    </row>
    <row r="30" spans="1:3" ht="12.75">
      <c r="A30" s="2" t="s">
        <v>19</v>
      </c>
      <c r="B30" s="3" t="s">
        <v>90</v>
      </c>
      <c r="C30" s="4">
        <v>3531742.72</v>
      </c>
    </row>
    <row r="31" spans="1:3" ht="12.75">
      <c r="A31" s="2" t="s">
        <v>20</v>
      </c>
      <c r="B31" s="3" t="s">
        <v>21</v>
      </c>
      <c r="C31" s="4">
        <f>C30/C22*100</f>
        <v>72.8764572680256</v>
      </c>
    </row>
    <row r="32" spans="1:3" ht="12.75">
      <c r="A32" s="2" t="s">
        <v>22</v>
      </c>
      <c r="B32" s="3" t="s">
        <v>23</v>
      </c>
      <c r="C32" s="4">
        <f>C21+C22-C30</f>
        <v>1314462.5599999991</v>
      </c>
    </row>
    <row r="34" ht="12.75">
      <c r="A34" s="1" t="s">
        <v>25</v>
      </c>
    </row>
    <row r="36" spans="1:3" s="10" customFormat="1" ht="12.75">
      <c r="A36" s="20" t="s">
        <v>6</v>
      </c>
      <c r="B36" s="20" t="s">
        <v>7</v>
      </c>
      <c r="C36" s="20" t="s">
        <v>8</v>
      </c>
    </row>
    <row r="37" spans="1:3" s="10" customFormat="1" ht="12.75">
      <c r="A37" s="2" t="s">
        <v>9</v>
      </c>
      <c r="B37" s="3" t="s">
        <v>26</v>
      </c>
      <c r="C37" s="4">
        <f>C38+C39+C43+C44+C41+C42</f>
        <v>4614040.243999999</v>
      </c>
    </row>
    <row r="38" spans="1:3" s="12" customFormat="1" ht="25.5">
      <c r="A38" s="30" t="s">
        <v>27</v>
      </c>
      <c r="B38" s="21" t="s">
        <v>13</v>
      </c>
      <c r="C38" s="11">
        <f>C50+C51+C52+C53+C54+C55+C56+C63+C74+C75</f>
        <v>2853397.6339999996</v>
      </c>
    </row>
    <row r="39" spans="1:3" s="12" customFormat="1" ht="12.75">
      <c r="A39" s="18" t="s">
        <v>28</v>
      </c>
      <c r="B39" s="19" t="s">
        <v>15</v>
      </c>
      <c r="C39" s="11">
        <v>428086.3</v>
      </c>
    </row>
    <row r="40" spans="1:3" s="12" customFormat="1" ht="12.75">
      <c r="A40" s="18" t="s">
        <v>29</v>
      </c>
      <c r="B40" s="19" t="s">
        <v>17</v>
      </c>
      <c r="C40" s="11"/>
    </row>
    <row r="41" spans="1:3" s="12" customFormat="1" ht="12.75">
      <c r="A41" s="18" t="s">
        <v>30</v>
      </c>
      <c r="B41" s="19" t="s">
        <v>91</v>
      </c>
      <c r="C41" s="11">
        <v>434762.75</v>
      </c>
    </row>
    <row r="42" spans="1:3" s="12" customFormat="1" ht="12.75">
      <c r="A42" s="18" t="s">
        <v>65</v>
      </c>
      <c r="B42" s="19" t="s">
        <v>92</v>
      </c>
      <c r="C42" s="11">
        <v>436298.48</v>
      </c>
    </row>
    <row r="43" spans="1:3" s="10" customFormat="1" ht="12.75">
      <c r="A43" s="18" t="s">
        <v>66</v>
      </c>
      <c r="B43" s="19" t="s">
        <v>62</v>
      </c>
      <c r="C43" s="11">
        <v>391335.88</v>
      </c>
    </row>
    <row r="44" spans="1:3" s="10" customFormat="1" ht="12.75">
      <c r="A44" s="18" t="s">
        <v>94</v>
      </c>
      <c r="B44" s="19" t="s">
        <v>63</v>
      </c>
      <c r="C44" s="11">
        <v>70159.2</v>
      </c>
    </row>
    <row r="45" spans="1:3" s="12" customFormat="1" ht="25.5">
      <c r="A45" s="37" t="s">
        <v>11</v>
      </c>
      <c r="B45" s="31" t="s">
        <v>64</v>
      </c>
      <c r="C45" s="4">
        <f>C22-C37</f>
        <v>232165.0360000003</v>
      </c>
    </row>
    <row r="46" spans="1:3" s="10" customFormat="1" ht="12.75">
      <c r="A46" s="13"/>
      <c r="B46" s="12"/>
      <c r="C46" s="12"/>
    </row>
    <row r="47" s="12" customFormat="1" ht="12.75">
      <c r="A47" s="1" t="s">
        <v>31</v>
      </c>
    </row>
    <row r="48" s="12" customFormat="1" ht="12.75">
      <c r="A48" s="1"/>
    </row>
    <row r="49" spans="1:3" s="10" customFormat="1" ht="12.75">
      <c r="A49" s="20" t="s">
        <v>6</v>
      </c>
      <c r="B49" s="20" t="s">
        <v>7</v>
      </c>
      <c r="C49" s="20" t="s">
        <v>8</v>
      </c>
    </row>
    <row r="50" spans="1:3" s="12" customFormat="1" ht="12.75">
      <c r="A50" s="2" t="s">
        <v>9</v>
      </c>
      <c r="B50" s="5" t="s">
        <v>32</v>
      </c>
      <c r="C50" s="22">
        <f>69.18*10784.3</f>
        <v>746057.8740000001</v>
      </c>
    </row>
    <row r="51" spans="1:3" s="10" customFormat="1" ht="12.75">
      <c r="A51" s="2" t="s">
        <v>11</v>
      </c>
      <c r="B51" s="5" t="s">
        <v>33</v>
      </c>
      <c r="C51" s="22">
        <v>13708.06</v>
      </c>
    </row>
    <row r="52" spans="1:3" s="12" customFormat="1" ht="25.5" customHeight="1">
      <c r="A52" s="2" t="s">
        <v>19</v>
      </c>
      <c r="B52" s="5" t="s">
        <v>34</v>
      </c>
      <c r="C52" s="6">
        <v>187846.05</v>
      </c>
    </row>
    <row r="53" spans="1:3" s="10" customFormat="1" ht="12.75">
      <c r="A53" s="2" t="s">
        <v>20</v>
      </c>
      <c r="B53" s="5" t="s">
        <v>35</v>
      </c>
      <c r="C53" s="6"/>
    </row>
    <row r="54" spans="1:3" s="10" customFormat="1" ht="12.75">
      <c r="A54" s="2" t="s">
        <v>22</v>
      </c>
      <c r="B54" s="5" t="s">
        <v>69</v>
      </c>
      <c r="C54" s="22"/>
    </row>
    <row r="55" spans="1:3" s="10" customFormat="1" ht="12.75">
      <c r="A55" s="2" t="s">
        <v>24</v>
      </c>
      <c r="B55" s="32" t="s">
        <v>85</v>
      </c>
      <c r="C55" s="22">
        <v>0</v>
      </c>
    </row>
    <row r="56" spans="1:3" s="10" customFormat="1" ht="24">
      <c r="A56" s="37" t="s">
        <v>36</v>
      </c>
      <c r="B56" s="5" t="s">
        <v>37</v>
      </c>
      <c r="C56" s="22">
        <f>SUM(C57:C62)</f>
        <v>486811.55799999996</v>
      </c>
    </row>
    <row r="57" spans="1:3" s="10" customFormat="1" ht="12.75">
      <c r="A57" s="18" t="s">
        <v>38</v>
      </c>
      <c r="B57" s="7" t="s">
        <v>39</v>
      </c>
      <c r="C57" s="8">
        <f>15.57*10784.3</f>
        <v>167911.55099999998</v>
      </c>
    </row>
    <row r="58" spans="1:3" s="10" customFormat="1" ht="12.75">
      <c r="A58" s="18" t="s">
        <v>40</v>
      </c>
      <c r="B58" s="7" t="s">
        <v>41</v>
      </c>
      <c r="C58" s="8">
        <f>10.97*10784.3</f>
        <v>118303.771</v>
      </c>
    </row>
    <row r="59" spans="1:3" s="10" customFormat="1" ht="24" customHeight="1">
      <c r="A59" s="18" t="s">
        <v>42</v>
      </c>
      <c r="B59" s="7" t="s">
        <v>81</v>
      </c>
      <c r="C59" s="8">
        <v>23166</v>
      </c>
    </row>
    <row r="60" spans="1:3" s="10" customFormat="1" ht="25.5" customHeight="1">
      <c r="A60" s="18" t="s">
        <v>43</v>
      </c>
      <c r="B60" s="7" t="s">
        <v>77</v>
      </c>
      <c r="C60" s="8">
        <f>8.41*10784.3</f>
        <v>90695.96299999999</v>
      </c>
    </row>
    <row r="61" spans="1:3" s="10" customFormat="1" ht="12.75">
      <c r="A61" s="30" t="s">
        <v>44</v>
      </c>
      <c r="B61" s="7" t="s">
        <v>74</v>
      </c>
      <c r="C61" s="8">
        <v>85548</v>
      </c>
    </row>
    <row r="62" spans="1:3" s="12" customFormat="1" ht="12.75">
      <c r="A62" s="18" t="s">
        <v>45</v>
      </c>
      <c r="B62" s="7" t="s">
        <v>46</v>
      </c>
      <c r="C62" s="8">
        <f>0.11*10784.3</f>
        <v>1186.273</v>
      </c>
    </row>
    <row r="63" spans="1:3" s="12" customFormat="1" ht="24">
      <c r="A63" s="37" t="s">
        <v>47</v>
      </c>
      <c r="B63" s="5" t="s">
        <v>48</v>
      </c>
      <c r="C63" s="22">
        <f>SUM(C64:C70)</f>
        <v>917935.514</v>
      </c>
    </row>
    <row r="64" spans="1:3" s="12" customFormat="1" ht="24">
      <c r="A64" s="17" t="s">
        <v>49</v>
      </c>
      <c r="B64" s="7" t="s">
        <v>50</v>
      </c>
      <c r="C64" s="8">
        <v>23214.81</v>
      </c>
    </row>
    <row r="65" spans="1:3" s="12" customFormat="1" ht="12.75">
      <c r="A65" s="17" t="s">
        <v>51</v>
      </c>
      <c r="B65" s="7" t="s">
        <v>52</v>
      </c>
      <c r="C65" s="8">
        <v>156933.42</v>
      </c>
    </row>
    <row r="66" spans="1:3" s="10" customFormat="1" ht="26.25" customHeight="1">
      <c r="A66" s="17" t="s">
        <v>53</v>
      </c>
      <c r="B66" s="7" t="s">
        <v>54</v>
      </c>
      <c r="C66" s="8">
        <v>33666.06</v>
      </c>
    </row>
    <row r="67" spans="1:3" s="10" customFormat="1" ht="24">
      <c r="A67" s="17" t="s">
        <v>55</v>
      </c>
      <c r="B67" s="7" t="s">
        <v>79</v>
      </c>
      <c r="C67" s="9">
        <v>70000</v>
      </c>
    </row>
    <row r="68" spans="1:3" s="10" customFormat="1" ht="12.75">
      <c r="A68" s="17" t="s">
        <v>56</v>
      </c>
      <c r="B68" s="7" t="s">
        <v>68</v>
      </c>
      <c r="C68" s="9">
        <v>98357.2</v>
      </c>
    </row>
    <row r="69" spans="1:9" s="12" customFormat="1" ht="24.75" customHeight="1">
      <c r="A69" s="17" t="s">
        <v>67</v>
      </c>
      <c r="B69" s="7" t="s">
        <v>75</v>
      </c>
      <c r="C69" s="9">
        <f>20.07*10784.3</f>
        <v>216440.90099999998</v>
      </c>
      <c r="D69" s="36"/>
      <c r="E69" s="36"/>
      <c r="F69" s="36"/>
      <c r="G69" s="36"/>
      <c r="H69" s="36"/>
      <c r="I69" s="36"/>
    </row>
    <row r="70" spans="1:9" s="10" customFormat="1" ht="36.75" customHeight="1">
      <c r="A70" s="17" t="s">
        <v>76</v>
      </c>
      <c r="B70" s="7" t="s">
        <v>78</v>
      </c>
      <c r="C70" s="9">
        <f>29.61*10784.3</f>
        <v>319323.12299999996</v>
      </c>
      <c r="D70" s="14"/>
      <c r="E70" s="14"/>
      <c r="F70" s="14"/>
      <c r="G70" s="14"/>
      <c r="H70" s="14"/>
      <c r="I70" s="14"/>
    </row>
    <row r="71" spans="1:9" s="10" customFormat="1" ht="12.75" customHeight="1">
      <c r="A71" s="42" t="s">
        <v>57</v>
      </c>
      <c r="B71" s="42"/>
      <c r="C71" s="42"/>
      <c r="D71" s="14"/>
      <c r="E71" s="14"/>
      <c r="F71" s="14"/>
      <c r="G71" s="14"/>
      <c r="H71" s="14"/>
      <c r="I71" s="14"/>
    </row>
    <row r="72" spans="1:9" s="15" customFormat="1" ht="12.75" customHeight="1">
      <c r="A72" s="13"/>
      <c r="B72" s="12"/>
      <c r="C72" s="12"/>
      <c r="D72" s="14"/>
      <c r="E72" s="14"/>
      <c r="F72" s="14"/>
      <c r="G72" s="14"/>
      <c r="H72" s="14"/>
      <c r="I72" s="14"/>
    </row>
    <row r="73" spans="1:3" s="10" customFormat="1" ht="42" customHeight="1">
      <c r="A73" s="20" t="s">
        <v>6</v>
      </c>
      <c r="B73" s="20" t="s">
        <v>58</v>
      </c>
      <c r="C73" s="20" t="s">
        <v>8</v>
      </c>
    </row>
    <row r="74" spans="1:9" s="15" customFormat="1" ht="12.75" customHeight="1">
      <c r="A74" s="18">
        <v>1</v>
      </c>
      <c r="B74" s="27" t="s">
        <v>71</v>
      </c>
      <c r="C74" s="28">
        <f>21.4*10784.3</f>
        <v>230784.01999999996</v>
      </c>
      <c r="D74" s="14"/>
      <c r="E74" s="14"/>
      <c r="F74" s="14"/>
      <c r="G74" s="14"/>
      <c r="H74" s="14"/>
      <c r="I74" s="14"/>
    </row>
    <row r="75" spans="1:9" s="10" customFormat="1" ht="12.75">
      <c r="A75" s="18">
        <v>2</v>
      </c>
      <c r="B75" s="29" t="s">
        <v>72</v>
      </c>
      <c r="C75" s="28">
        <f>25.06*10784.3</f>
        <v>270254.55799999996</v>
      </c>
      <c r="E75" s="16"/>
      <c r="F75" s="16"/>
      <c r="G75" s="16"/>
      <c r="H75" s="16"/>
      <c r="I75" s="16"/>
    </row>
    <row r="76" spans="1:3" s="10" customFormat="1" ht="28.5" customHeight="1">
      <c r="A76" s="18">
        <v>3</v>
      </c>
      <c r="B76" s="29"/>
      <c r="C76" s="23"/>
    </row>
    <row r="77" spans="1:3" s="10" customFormat="1" ht="12.75">
      <c r="A77" s="38"/>
      <c r="B77" s="33"/>
      <c r="C77" s="24"/>
    </row>
    <row r="78" spans="1:3" s="10" customFormat="1" ht="24.75" customHeight="1">
      <c r="A78" s="38"/>
      <c r="B78" s="34"/>
      <c r="C78" s="25"/>
    </row>
    <row r="79" spans="1:9" s="15" customFormat="1" ht="12.75" customHeight="1">
      <c r="A79" s="38"/>
      <c r="B79" s="34"/>
      <c r="C79" s="25"/>
      <c r="D79" s="10"/>
      <c r="E79" s="14"/>
      <c r="F79" s="14"/>
      <c r="G79" s="14"/>
      <c r="H79" s="14"/>
      <c r="I79" s="14"/>
    </row>
    <row r="80" spans="1:3" s="10" customFormat="1" ht="26.25" customHeight="1">
      <c r="A80" s="38"/>
      <c r="B80" s="35"/>
      <c r="C80" s="25"/>
    </row>
    <row r="81" spans="1:3" s="10" customFormat="1" ht="12.75">
      <c r="A81" s="1" t="s">
        <v>86</v>
      </c>
      <c r="B81" s="26"/>
      <c r="C81" s="26"/>
    </row>
    <row r="82" spans="1:3" s="10" customFormat="1" ht="88.5" customHeight="1">
      <c r="A82" s="1" t="s">
        <v>59</v>
      </c>
      <c r="B82" s="26"/>
      <c r="C82" s="26" t="s">
        <v>80</v>
      </c>
    </row>
    <row r="83" spans="1:3" s="10" customFormat="1" ht="12.75">
      <c r="A83" s="1"/>
      <c r="B83" s="26"/>
      <c r="C83" s="26"/>
    </row>
    <row r="84" spans="1:3" s="10" customFormat="1" ht="12.75">
      <c r="A84" s="13"/>
      <c r="B84" s="12"/>
      <c r="C84" s="12"/>
    </row>
    <row r="85" spans="1:3" s="10" customFormat="1" ht="12.75">
      <c r="A85" s="13"/>
      <c r="B85" s="12"/>
      <c r="C85" s="12"/>
    </row>
    <row r="86" spans="1:3" s="10" customFormat="1" ht="12.75">
      <c r="A86" s="13"/>
      <c r="B86" s="12"/>
      <c r="C86" s="12"/>
    </row>
    <row r="87" spans="1:3" s="10" customFormat="1" ht="12.75">
      <c r="A87" s="13"/>
      <c r="B87" s="12"/>
      <c r="C87" s="12"/>
    </row>
    <row r="88" spans="1:3" s="10" customFormat="1" ht="12.75">
      <c r="A88" s="13"/>
      <c r="B88" s="12"/>
      <c r="C88" s="12"/>
    </row>
    <row r="89" spans="1:3" s="10" customFormat="1" ht="12.75">
      <c r="A89" s="13"/>
      <c r="B89" s="12"/>
      <c r="C89" s="12"/>
    </row>
    <row r="90" spans="1:4" s="15" customFormat="1" ht="12.75" customHeight="1">
      <c r="A90" s="13"/>
      <c r="B90" s="12"/>
      <c r="C90" s="12"/>
      <c r="D90" s="10"/>
    </row>
    <row r="91" spans="1:4" s="15" customFormat="1" ht="12.75" customHeight="1">
      <c r="A91" s="13"/>
      <c r="B91" s="12"/>
      <c r="C91" s="12"/>
      <c r="D91" s="10"/>
    </row>
    <row r="92" spans="1:4" s="15" customFormat="1" ht="12.75" customHeight="1">
      <c r="A92" s="13"/>
      <c r="B92" s="12"/>
      <c r="C92" s="12"/>
      <c r="D92" s="10"/>
    </row>
    <row r="93" spans="1:4" s="15" customFormat="1" ht="12.75">
      <c r="A93" s="13"/>
      <c r="B93" s="12"/>
      <c r="C93" s="12"/>
      <c r="D93" s="10"/>
    </row>
    <row r="94" spans="1:3" s="10" customFormat="1" ht="12.75">
      <c r="A94" s="13"/>
      <c r="B94" s="12"/>
      <c r="C94" s="12"/>
    </row>
    <row r="95" spans="1:4" s="10" customFormat="1" ht="12.75">
      <c r="A95" s="13"/>
      <c r="B95" s="12"/>
      <c r="C95" s="12"/>
      <c r="D95"/>
    </row>
    <row r="96" spans="1:4" s="10" customFormat="1" ht="12.75">
      <c r="A96" s="13"/>
      <c r="B96" s="12"/>
      <c r="C96" s="12"/>
      <c r="D96"/>
    </row>
    <row r="97" spans="1:4" s="10" customFormat="1" ht="12.75">
      <c r="A97" s="13"/>
      <c r="B97" s="12"/>
      <c r="C97" s="12"/>
      <c r="D97"/>
    </row>
    <row r="98" spans="1:4" s="10" customFormat="1" ht="12.75">
      <c r="A98" s="13"/>
      <c r="B98" s="12"/>
      <c r="C98" s="12"/>
      <c r="D98"/>
    </row>
    <row r="99" spans="1:4" s="10" customFormat="1" ht="12.75">
      <c r="A99" s="13"/>
      <c r="B99" s="12"/>
      <c r="C99" s="12"/>
      <c r="D99"/>
    </row>
    <row r="100" spans="1:4" s="10" customFormat="1" ht="12.75">
      <c r="A100" s="13"/>
      <c r="B100" s="12"/>
      <c r="C100" s="12"/>
      <c r="D100"/>
    </row>
    <row r="101" spans="1:4" s="10" customFormat="1" ht="12.75">
      <c r="A101" s="13"/>
      <c r="B101" s="12"/>
      <c r="C101" s="12"/>
      <c r="D101"/>
    </row>
    <row r="102" spans="1:4" s="10" customFormat="1" ht="12.75">
      <c r="A102" s="13"/>
      <c r="B102" s="12"/>
      <c r="C102" s="12"/>
      <c r="D102"/>
    </row>
    <row r="103" spans="1:4" s="10" customFormat="1" ht="12.75">
      <c r="A103" s="13"/>
      <c r="B103" s="12"/>
      <c r="C103" s="12"/>
      <c r="D103"/>
    </row>
    <row r="104" spans="1:4" s="10" customFormat="1" ht="12.75">
      <c r="A104" s="13"/>
      <c r="B104" s="12"/>
      <c r="C104" s="12"/>
      <c r="D104"/>
    </row>
    <row r="105" spans="1:4" s="10" customFormat="1" ht="12.75">
      <c r="A105" s="13"/>
      <c r="B105" s="12"/>
      <c r="C105" s="12"/>
      <c r="D105"/>
    </row>
    <row r="106" spans="1:4" s="10" customFormat="1" ht="12.75">
      <c r="A106" s="13"/>
      <c r="B106" s="12"/>
      <c r="C106" s="12"/>
      <c r="D106"/>
    </row>
    <row r="107" spans="1:4" s="10" customFormat="1" ht="12.75">
      <c r="A107" s="13"/>
      <c r="B107" s="12"/>
      <c r="C107" s="12"/>
      <c r="D107"/>
    </row>
    <row r="108" spans="1:4" s="10" customFormat="1" ht="12.75">
      <c r="A108" s="13"/>
      <c r="B108" s="12"/>
      <c r="C108" s="12"/>
      <c r="D108"/>
    </row>
    <row r="109" spans="1:4" s="10" customFormat="1" ht="12.75">
      <c r="A109" s="13"/>
      <c r="B109" s="12"/>
      <c r="C109" s="12"/>
      <c r="D109"/>
    </row>
    <row r="110" spans="1:4" s="10" customFormat="1" ht="12.75">
      <c r="A110" s="13"/>
      <c r="B110" s="12"/>
      <c r="C110" s="12"/>
      <c r="D110"/>
    </row>
    <row r="111" spans="1:4" s="10" customFormat="1" ht="12.75">
      <c r="A111" s="13"/>
      <c r="B111" s="12"/>
      <c r="C111" s="12"/>
      <c r="D111"/>
    </row>
    <row r="112" spans="1:4" s="10" customFormat="1" ht="12.75">
      <c r="A112" s="13"/>
      <c r="B112" s="12"/>
      <c r="C112" s="12"/>
      <c r="D112"/>
    </row>
  </sheetData>
  <sheetProtection/>
  <mergeCells count="7">
    <mergeCell ref="A1:C1"/>
    <mergeCell ref="A2:C2"/>
    <mergeCell ref="A3:C3"/>
    <mergeCell ref="A4:C4"/>
    <mergeCell ref="A71:C71"/>
    <mergeCell ref="A5:C5"/>
    <mergeCell ref="A6:C6"/>
  </mergeCells>
  <printOptions/>
  <pageMargins left="0.25" right="0.25" top="0.75" bottom="0.75" header="0.3" footer="0.3"/>
  <pageSetup fitToHeight="4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0">
      <selection activeCell="D535" sqref="D5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 бух</cp:lastModifiedBy>
  <cp:lastPrinted>2013-12-20T11:26:49Z</cp:lastPrinted>
  <dcterms:created xsi:type="dcterms:W3CDTF">2011-04-14T05:48:45Z</dcterms:created>
  <dcterms:modified xsi:type="dcterms:W3CDTF">2013-12-23T12:21:49Z</dcterms:modified>
  <cp:category/>
  <cp:version/>
  <cp:contentType/>
  <cp:contentStatus/>
</cp:coreProperties>
</file>